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blank" sheetId="1" r:id="rId1"/>
    <sheet name="DKP" sheetId="2" r:id="rId2"/>
    <sheet name="AYA" sheetId="3" r:id="rId3"/>
    <sheet name="MAL FY06" sheetId="4" r:id="rId4"/>
  </sheets>
  <definedNames>
    <definedName name="_xlnm.Print_Area" localSheetId="2">'AYA'!$B$1:$J$47</definedName>
    <definedName name="_xlnm.Print_Area" localSheetId="1">'DKP'!$B$1:$J$75</definedName>
    <definedName name="_xlnm.Print_Area" localSheetId="3">'MAL FY06'!$B$1:$J$55</definedName>
  </definedNames>
  <calcPr fullCalcOnLoad="1"/>
</workbook>
</file>

<file path=xl/sharedStrings.xml><?xml version="1.0" encoding="utf-8"?>
<sst xmlns="http://schemas.openxmlformats.org/spreadsheetml/2006/main" count="159" uniqueCount="62">
  <si>
    <t>ARIZONA DEPARTMENT OF RACING</t>
  </si>
  <si>
    <t>BOXING AUDIT REPORT</t>
  </si>
  <si>
    <t>*List Ticket</t>
  </si>
  <si>
    <t>Category</t>
  </si>
  <si>
    <t># of Tickets</t>
  </si>
  <si>
    <t>Sold</t>
  </si>
  <si>
    <t>Price per</t>
  </si>
  <si>
    <t>Total Cost</t>
  </si>
  <si>
    <t>by Category</t>
  </si>
  <si>
    <t>Gross Receipts</t>
  </si>
  <si>
    <t>Levy of Tax on Gross Receipts</t>
  </si>
  <si>
    <t>x 4%</t>
  </si>
  <si>
    <t>Date</t>
  </si>
  <si>
    <t>Levy of Taxes payable to the "Arizona Department of Racing"</t>
  </si>
  <si>
    <t>Boxing Audit Report, including ticket manifest due within 10 days from the date of the event</t>
  </si>
  <si>
    <t xml:space="preserve">Promoter:                  </t>
  </si>
  <si>
    <t xml:space="preserve">Location of Event:       </t>
  </si>
  <si>
    <t>Verified By</t>
  </si>
  <si>
    <t>Date of Event:</t>
  </si>
  <si>
    <t>Less Sales Tax</t>
  </si>
  <si>
    <t>Official Use Only</t>
  </si>
  <si>
    <t xml:space="preserve">    I certify by my signature below, I have completed this Audit Report and that the information given is true and</t>
  </si>
  <si>
    <t xml:space="preserve">    accurate.  I understand that any falsification of this report may result in criminal and/or administrative</t>
  </si>
  <si>
    <t xml:space="preserve">    penalties, including the possible loss of my Boxing License.</t>
  </si>
  <si>
    <t>Pursuant to A.R.S. 5-104.02(D), the below costs shall be a face value of tickets</t>
  </si>
  <si>
    <t>Pursuant to A.R.S. 5-104.02(A), tax levy calculation</t>
  </si>
  <si>
    <t xml:space="preserve">    Net Gross Receipts</t>
  </si>
  <si>
    <t>Promoter Signature</t>
  </si>
  <si>
    <t>COMP</t>
  </si>
  <si>
    <t>TOTAL</t>
  </si>
  <si>
    <t>ADULT</t>
  </si>
  <si>
    <t>TABLE</t>
  </si>
  <si>
    <t>TOTAL COMP</t>
  </si>
  <si>
    <t>J2FOR1</t>
  </si>
  <si>
    <t>G-KUPD</t>
  </si>
  <si>
    <t>BCONSN</t>
  </si>
  <si>
    <t>N-ALRT</t>
  </si>
  <si>
    <t>TCONSN</t>
  </si>
  <si>
    <t>W-TYPE</t>
  </si>
  <si>
    <t>BOXING AND MMA AUDIT REPORT</t>
  </si>
  <si>
    <t>City:</t>
  </si>
  <si>
    <t>Ringside</t>
  </si>
  <si>
    <t>General Admission</t>
  </si>
  <si>
    <t>SUB TOTAL SALES</t>
  </si>
  <si>
    <t>Less Comp Tickets</t>
  </si>
  <si>
    <t>TOTAL NET SALES</t>
  </si>
  <si>
    <t>Tax Levy of Net Gross Receipts</t>
  </si>
  <si>
    <t>Tables</t>
  </si>
  <si>
    <t>VIP</t>
  </si>
  <si>
    <t>tickets issued for the event or 75, whichever is greater.  Complimentary tickets in excess of that limit are considered</t>
  </si>
  <si>
    <t>Boxing and MMA Audit Report, including ticket manifest due within 10 days from the date of the event.</t>
  </si>
  <si>
    <t xml:space="preserve">    I certify by my signature below, I have completed this Audit Report and that the information given is true and accurate.</t>
  </si>
  <si>
    <t xml:space="preserve">    I understand that any falsification of this report may result in criminal and/or administrative penalties, including the</t>
  </si>
  <si>
    <t xml:space="preserve">    possible loss of my Arizona Boxing and MMA License.</t>
  </si>
  <si>
    <t>non complimentary.  2% is likely to be used when number is in excess of 3,750 tickets sold.</t>
  </si>
  <si>
    <t xml:space="preserve">** For the purposes of determining your sales tax, Complimentary Tickets shall be either 2% of the total number of </t>
  </si>
  <si>
    <t>ARIZONA DEPARTMENT OF GAMING</t>
  </si>
  <si>
    <t>Payable to AZ Department of Gaming</t>
  </si>
  <si>
    <t>Sample</t>
  </si>
  <si>
    <t>Tempe</t>
  </si>
  <si>
    <r>
      <t xml:space="preserve">Pursuant to A.R.S.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5-226(D), the below costs shall be a face value of tickets</t>
    </r>
  </si>
  <si>
    <t>Pursuant to A.R.S. § 5-226, Levy of tax on gross receipts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</si>
</sst>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_);[Red]\(0.00\)"/>
    <numFmt numFmtId="167" formatCode="0.0"/>
    <numFmt numFmtId="168" formatCode="0.0_);[Red]\(0.0\)"/>
    <numFmt numFmtId="169" formatCode="0_);[Red]\(0\)"/>
    <numFmt numFmtId="170" formatCode="&quot;$&quot;#,##0.0_);\(&quot;$&quot;#,##0.0\)"/>
    <numFmt numFmtId="171" formatCode="&quot;$&quot;#,##0.00"/>
    <numFmt numFmtId="172" formatCode="&quot;$&quot;#,##0.000"/>
  </numFmts>
  <fonts count="49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8" fontId="7" fillId="0" borderId="33" xfId="0" applyNumberFormat="1" applyFont="1" applyBorder="1" applyAlignment="1">
      <alignment/>
    </xf>
    <xf numFmtId="0" fontId="8" fillId="0" borderId="3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0" fontId="0" fillId="0" borderId="19" xfId="0" applyNumberFormat="1" applyBorder="1" applyAlignment="1">
      <alignment/>
    </xf>
    <xf numFmtId="8" fontId="10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35" xfId="0" applyNumberFormat="1" applyBorder="1" applyAlignment="1">
      <alignment/>
    </xf>
    <xf numFmtId="165" fontId="7" fillId="0" borderId="0" xfId="0" applyNumberFormat="1" applyFont="1" applyBorder="1" applyAlignment="1">
      <alignment horizontal="center"/>
    </xf>
    <xf numFmtId="43" fontId="7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9" fontId="0" fillId="0" borderId="33" xfId="0" applyNumberFormat="1" applyFont="1" applyBorder="1" applyAlignment="1">
      <alignment horizontal="center"/>
    </xf>
    <xf numFmtId="43" fontId="0" fillId="0" borderId="33" xfId="42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3" fontId="11" fillId="0" borderId="33" xfId="42" applyFont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0" xfId="44" applyNumberFormat="1" applyBorder="1" applyAlignment="1">
      <alignment/>
    </xf>
    <xf numFmtId="43" fontId="0" fillId="0" borderId="0" xfId="42" applyBorder="1" applyAlignment="1">
      <alignment/>
    </xf>
    <xf numFmtId="43" fontId="0" fillId="0" borderId="10" xfId="42" applyBorder="1" applyAlignment="1">
      <alignment/>
    </xf>
    <xf numFmtId="43" fontId="11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8" fontId="7" fillId="0" borderId="36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37" xfId="0" applyFont="1" applyBorder="1" applyAlignment="1">
      <alignment vertical="top"/>
    </xf>
    <xf numFmtId="171" fontId="0" fillId="0" borderId="33" xfId="42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35" xfId="0" applyNumberFormat="1" applyBorder="1" applyAlignment="1">
      <alignment/>
    </xf>
    <xf numFmtId="7" fontId="0" fillId="0" borderId="0" xfId="42" applyNumberFormat="1" applyFont="1" applyBorder="1" applyAlignment="1">
      <alignment/>
    </xf>
    <xf numFmtId="7" fontId="0" fillId="0" borderId="33" xfId="42" applyNumberFormat="1" applyFont="1" applyBorder="1" applyAlignment="1">
      <alignment/>
    </xf>
    <xf numFmtId="7" fontId="11" fillId="0" borderId="0" xfId="42" applyNumberFormat="1" applyFont="1" applyBorder="1" applyAlignment="1">
      <alignment/>
    </xf>
    <xf numFmtId="7" fontId="7" fillId="0" borderId="36" xfId="42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7.421875" style="0" customWidth="1"/>
    <col min="4" max="4" width="4.421875" style="0" customWidth="1"/>
    <col min="5" max="5" width="11.7109375" style="0" customWidth="1"/>
    <col min="6" max="6" width="4.421875" style="0" customWidth="1"/>
    <col min="7" max="7" width="14.140625" style="0" customWidth="1"/>
    <col min="8" max="8" width="4.421875" style="0" customWidth="1"/>
    <col min="9" max="9" width="14.00390625" style="0" customWidth="1"/>
    <col min="10" max="10" width="12.00390625" style="0" customWidth="1"/>
  </cols>
  <sheetData>
    <row r="1" spans="2:10" ht="28.5" thickTop="1">
      <c r="B1" s="110" t="s">
        <v>56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39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/>
      <c r="D5" s="116"/>
      <c r="E5" s="116"/>
      <c r="F5" s="10"/>
      <c r="G5" s="10"/>
      <c r="H5" s="10"/>
      <c r="I5" s="29" t="s">
        <v>18</v>
      </c>
      <c r="J5" s="46"/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/>
      <c r="D7" s="116"/>
      <c r="E7" s="116"/>
      <c r="F7" s="29" t="s">
        <v>40</v>
      </c>
      <c r="G7" s="74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88"/>
      <c r="C10" s="36"/>
      <c r="D10" s="36"/>
      <c r="E10" s="36"/>
      <c r="F10" s="36"/>
      <c r="G10" s="36"/>
      <c r="H10" s="36"/>
      <c r="I10" s="36"/>
      <c r="J10" s="89"/>
    </row>
    <row r="11" spans="2:10" ht="12.75">
      <c r="B11" s="26" t="s">
        <v>60</v>
      </c>
      <c r="C11" s="29"/>
      <c r="D11" s="29"/>
      <c r="E11" s="29"/>
      <c r="F11" s="29"/>
      <c r="G11" s="29"/>
      <c r="H11" s="29"/>
      <c r="I11" s="29"/>
      <c r="J11" s="90"/>
    </row>
    <row r="12" spans="2:10" ht="12.75">
      <c r="B12" s="26"/>
      <c r="C12" s="29"/>
      <c r="D12" s="29"/>
      <c r="E12" s="29"/>
      <c r="F12" s="29"/>
      <c r="G12" s="29"/>
      <c r="H12" s="29"/>
      <c r="I12" s="29"/>
      <c r="J12" s="90"/>
    </row>
    <row r="13" spans="2:10" ht="12.75">
      <c r="B13" s="26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90"/>
    </row>
    <row r="14" spans="2:10" ht="12.75">
      <c r="B14" s="26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90"/>
    </row>
    <row r="15" spans="2:10" ht="12.75">
      <c r="B15" s="26"/>
      <c r="C15" s="56" t="s">
        <v>42</v>
      </c>
      <c r="D15" s="29"/>
      <c r="E15" s="55"/>
      <c r="F15" s="29"/>
      <c r="G15" s="98">
        <v>0</v>
      </c>
      <c r="H15" s="29"/>
      <c r="I15" s="94">
        <f aca="true" t="shared" si="0" ref="I15:I23">E15*G15</f>
        <v>0</v>
      </c>
      <c r="J15" s="90"/>
    </row>
    <row r="16" spans="2:10" ht="12.75">
      <c r="B16" s="26"/>
      <c r="C16" s="40" t="s">
        <v>41</v>
      </c>
      <c r="D16" s="29"/>
      <c r="E16" s="55"/>
      <c r="F16" s="29"/>
      <c r="G16" s="99">
        <v>0</v>
      </c>
      <c r="H16" s="29"/>
      <c r="I16" s="94">
        <f t="shared" si="0"/>
        <v>0</v>
      </c>
      <c r="J16" s="90"/>
    </row>
    <row r="17" spans="2:10" ht="12.75">
      <c r="B17" s="26"/>
      <c r="C17" s="40" t="s">
        <v>47</v>
      </c>
      <c r="D17" s="29"/>
      <c r="E17" s="55"/>
      <c r="F17" s="29"/>
      <c r="G17" s="99">
        <v>0</v>
      </c>
      <c r="H17" s="29"/>
      <c r="I17" s="94">
        <f t="shared" si="0"/>
        <v>0</v>
      </c>
      <c r="J17" s="90"/>
    </row>
    <row r="18" spans="2:10" ht="12.75">
      <c r="B18" s="26"/>
      <c r="C18" s="57" t="s">
        <v>48</v>
      </c>
      <c r="D18" s="29"/>
      <c r="E18" s="55"/>
      <c r="F18" s="29"/>
      <c r="G18" s="99">
        <v>0</v>
      </c>
      <c r="H18" s="29"/>
      <c r="I18" s="94">
        <f t="shared" si="0"/>
        <v>0</v>
      </c>
      <c r="J18" s="90"/>
    </row>
    <row r="19" spans="2:10" ht="12.75">
      <c r="B19" s="26"/>
      <c r="C19" s="57"/>
      <c r="D19" s="29"/>
      <c r="E19" s="55"/>
      <c r="F19" s="29"/>
      <c r="G19" s="99">
        <v>0</v>
      </c>
      <c r="H19" s="29"/>
      <c r="I19" s="94">
        <f t="shared" si="0"/>
        <v>0</v>
      </c>
      <c r="J19" s="90"/>
    </row>
    <row r="20" spans="2:10" ht="12.75">
      <c r="B20" s="26"/>
      <c r="C20" s="57"/>
      <c r="D20" s="29"/>
      <c r="E20" s="55"/>
      <c r="F20" s="29"/>
      <c r="G20" s="99">
        <v>0</v>
      </c>
      <c r="H20" s="29"/>
      <c r="I20" s="94">
        <f t="shared" si="0"/>
        <v>0</v>
      </c>
      <c r="J20" s="90"/>
    </row>
    <row r="21" spans="2:10" ht="12.75">
      <c r="B21" s="26"/>
      <c r="C21" s="57"/>
      <c r="D21" s="29"/>
      <c r="E21" s="55"/>
      <c r="F21" s="29"/>
      <c r="G21" s="100">
        <v>0</v>
      </c>
      <c r="H21" s="29"/>
      <c r="I21" s="94">
        <f t="shared" si="0"/>
        <v>0</v>
      </c>
      <c r="J21" s="90"/>
    </row>
    <row r="22" spans="2:10" ht="12.75">
      <c r="B22" s="26"/>
      <c r="C22" s="57"/>
      <c r="D22" s="29"/>
      <c r="E22" s="55"/>
      <c r="F22" s="29"/>
      <c r="G22" s="100">
        <v>0</v>
      </c>
      <c r="H22" s="29"/>
      <c r="I22" s="94">
        <f t="shared" si="0"/>
        <v>0</v>
      </c>
      <c r="J22" s="90"/>
    </row>
    <row r="23" spans="2:10" ht="13.5" thickBot="1">
      <c r="B23" s="26"/>
      <c r="C23" s="65"/>
      <c r="D23" s="29"/>
      <c r="E23" s="63"/>
      <c r="F23" s="29"/>
      <c r="G23" s="86">
        <v>0</v>
      </c>
      <c r="H23" s="29"/>
      <c r="I23" s="95">
        <f t="shared" si="0"/>
        <v>0</v>
      </c>
      <c r="J23" s="90"/>
    </row>
    <row r="24" spans="2:10" ht="13.5" thickTop="1">
      <c r="B24" s="26"/>
      <c r="C24" s="57"/>
      <c r="D24" s="29"/>
      <c r="E24" s="55"/>
      <c r="F24" s="29"/>
      <c r="G24" s="101"/>
      <c r="H24" s="29"/>
      <c r="I24" s="96"/>
      <c r="J24" s="90"/>
    </row>
    <row r="25" spans="2:10" ht="12.75">
      <c r="B25" s="26"/>
      <c r="C25" s="57" t="s">
        <v>43</v>
      </c>
      <c r="D25" s="29"/>
      <c r="E25" s="77">
        <f>SUM(E15:E23)</f>
        <v>0</v>
      </c>
      <c r="F25" s="29"/>
      <c r="G25" s="101"/>
      <c r="H25" s="29"/>
      <c r="I25" s="94">
        <f>SUM(I14:I23)</f>
        <v>0</v>
      </c>
      <c r="J25" s="90"/>
    </row>
    <row r="26" spans="2:10" ht="12.75">
      <c r="B26" s="26"/>
      <c r="C26" s="57" t="s">
        <v>44</v>
      </c>
      <c r="D26" s="29"/>
      <c r="E26" s="55">
        <v>0</v>
      </c>
      <c r="F26" s="29"/>
      <c r="G26" s="101">
        <v>0</v>
      </c>
      <c r="H26" s="29"/>
      <c r="I26" s="94">
        <f>E26*G26</f>
        <v>0</v>
      </c>
      <c r="J26" s="90"/>
    </row>
    <row r="27" spans="2:10" ht="12.75">
      <c r="B27" s="26"/>
      <c r="C27" s="57" t="s">
        <v>44</v>
      </c>
      <c r="D27" s="29"/>
      <c r="E27" s="55">
        <v>0</v>
      </c>
      <c r="F27" s="29"/>
      <c r="G27" s="101">
        <v>0</v>
      </c>
      <c r="H27" s="29"/>
      <c r="I27" s="94">
        <f>E27*G27</f>
        <v>0</v>
      </c>
      <c r="J27" s="90"/>
    </row>
    <row r="28" spans="2:10" ht="13.5" thickBot="1">
      <c r="B28" s="26"/>
      <c r="C28" s="57"/>
      <c r="D28" s="29"/>
      <c r="E28" s="55"/>
      <c r="F28" s="29"/>
      <c r="G28" s="54"/>
      <c r="H28" s="29"/>
      <c r="I28" s="94"/>
      <c r="J28" s="90"/>
    </row>
    <row r="29" spans="2:10" ht="14.25" thickBot="1" thickTop="1">
      <c r="B29" s="26"/>
      <c r="C29" s="75" t="s">
        <v>45</v>
      </c>
      <c r="D29" s="29"/>
      <c r="E29" s="55"/>
      <c r="F29" s="29"/>
      <c r="G29" s="54"/>
      <c r="H29" s="29"/>
      <c r="I29" s="97">
        <f>I25-I26-I27</f>
        <v>0</v>
      </c>
      <c r="J29" s="90"/>
    </row>
    <row r="30" spans="2:10" ht="13.5" thickTop="1">
      <c r="B30" s="26"/>
      <c r="C30" s="57"/>
      <c r="D30" s="29"/>
      <c r="E30" s="55"/>
      <c r="F30" s="29"/>
      <c r="G30" s="54"/>
      <c r="H30" s="29"/>
      <c r="I30" s="52"/>
      <c r="J30" s="90"/>
    </row>
    <row r="31" spans="2:10" ht="12.75">
      <c r="B31" s="26"/>
      <c r="C31" s="57"/>
      <c r="D31" s="29"/>
      <c r="E31" s="55"/>
      <c r="F31" s="29"/>
      <c r="G31" s="54"/>
      <c r="H31" s="29"/>
      <c r="I31" s="52"/>
      <c r="J31" s="90"/>
    </row>
    <row r="32" spans="2:10" ht="12.75">
      <c r="B32" s="5" t="s">
        <v>61</v>
      </c>
      <c r="C32" s="1"/>
      <c r="D32" s="1"/>
      <c r="E32" s="7"/>
      <c r="F32" s="1"/>
      <c r="G32" s="1"/>
      <c r="H32" s="1"/>
      <c r="I32" s="1"/>
      <c r="J32" s="6"/>
    </row>
    <row r="33" spans="2:10" ht="12.75">
      <c r="B33" s="5"/>
      <c r="C33" s="1"/>
      <c r="D33" s="1"/>
      <c r="E33" s="7"/>
      <c r="F33" s="1"/>
      <c r="G33" s="1"/>
      <c r="H33" s="1"/>
      <c r="I33" s="1"/>
      <c r="J33" s="6"/>
    </row>
    <row r="34" spans="2:10" ht="12.75">
      <c r="B34" s="5"/>
      <c r="C34" s="1" t="s">
        <v>9</v>
      </c>
      <c r="D34" s="1"/>
      <c r="E34" s="7"/>
      <c r="F34" s="1"/>
      <c r="G34" s="91">
        <f>I29</f>
        <v>0</v>
      </c>
      <c r="H34" s="9"/>
      <c r="I34" s="9"/>
      <c r="J34" s="6"/>
    </row>
    <row r="35" spans="2:10" ht="12.75">
      <c r="B35" s="5"/>
      <c r="C35" s="1" t="s">
        <v>19</v>
      </c>
      <c r="D35" s="1"/>
      <c r="E35" s="60">
        <v>0.081</v>
      </c>
      <c r="F35" s="50"/>
      <c r="G35" s="92">
        <f>G34-ROUND(G34/1.081,2)</f>
        <v>0</v>
      </c>
      <c r="H35" s="9"/>
      <c r="I35" s="9"/>
      <c r="J35" s="6"/>
    </row>
    <row r="36" spans="2:10" ht="13.5" thickBot="1">
      <c r="B36" s="5"/>
      <c r="C36" s="1" t="s">
        <v>26</v>
      </c>
      <c r="D36" s="1"/>
      <c r="E36" s="1"/>
      <c r="F36" s="1"/>
      <c r="G36" s="93">
        <f>G34-G35</f>
        <v>0</v>
      </c>
      <c r="H36" s="9"/>
      <c r="I36" s="9"/>
      <c r="J36" s="6"/>
    </row>
    <row r="37" spans="2:10" ht="13.5" thickTop="1">
      <c r="B37" s="5"/>
      <c r="C37" s="1"/>
      <c r="D37" s="1"/>
      <c r="E37" s="1"/>
      <c r="F37" s="1"/>
      <c r="G37" s="9"/>
      <c r="H37" s="9"/>
      <c r="I37" s="9"/>
      <c r="J37" s="6"/>
    </row>
    <row r="38" spans="2:10" ht="13.5" thickBot="1">
      <c r="B38" s="5"/>
      <c r="C38" s="102" t="s">
        <v>46</v>
      </c>
      <c r="D38" s="1"/>
      <c r="E38" s="1"/>
      <c r="F38" s="1"/>
      <c r="G38" s="9"/>
      <c r="H38" s="9"/>
      <c r="I38" s="9"/>
      <c r="J38" s="6"/>
    </row>
    <row r="39" spans="2:10" ht="16.5" thickBot="1" thickTop="1">
      <c r="B39" s="5"/>
      <c r="C39" s="103" t="s">
        <v>57</v>
      </c>
      <c r="D39" s="1"/>
      <c r="E39" s="1"/>
      <c r="F39" s="1"/>
      <c r="G39" s="49" t="s">
        <v>11</v>
      </c>
      <c r="H39" s="9"/>
      <c r="I39" s="76">
        <f>G36*4%</f>
        <v>0</v>
      </c>
      <c r="J39" s="6"/>
    </row>
    <row r="40" spans="2:10" ht="14.25" thickBot="1" thickTop="1">
      <c r="B40" s="12"/>
      <c r="C40" s="13"/>
      <c r="D40" s="13"/>
      <c r="E40" s="13"/>
      <c r="F40" s="13"/>
      <c r="G40" s="13"/>
      <c r="H40" s="13"/>
      <c r="I40" s="13"/>
      <c r="J40" s="14"/>
    </row>
    <row r="41" spans="2:10" ht="13.5" thickTop="1">
      <c r="B41" s="82" t="s">
        <v>51</v>
      </c>
      <c r="C41" s="83"/>
      <c r="D41" s="83"/>
      <c r="E41" s="83"/>
      <c r="F41" s="83"/>
      <c r="G41" s="83"/>
      <c r="H41" s="83"/>
      <c r="I41" s="83"/>
      <c r="J41" s="84"/>
    </row>
    <row r="42" spans="2:10" ht="12.75">
      <c r="B42" s="47" t="s">
        <v>52</v>
      </c>
      <c r="C42" s="10"/>
      <c r="D42" s="10"/>
      <c r="E42" s="10"/>
      <c r="F42" s="10"/>
      <c r="G42" s="10"/>
      <c r="H42" s="10"/>
      <c r="I42" s="10"/>
      <c r="J42" s="28"/>
    </row>
    <row r="43" spans="2:10" ht="12.75">
      <c r="B43" s="47" t="s">
        <v>53</v>
      </c>
      <c r="C43" s="10"/>
      <c r="D43" s="10"/>
      <c r="E43" s="10"/>
      <c r="F43" s="10"/>
      <c r="G43" s="10"/>
      <c r="H43" s="10"/>
      <c r="I43" s="10"/>
      <c r="J43" s="28"/>
    </row>
    <row r="44" spans="2:10" ht="13.5" thickBot="1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85" t="s">
        <v>20</v>
      </c>
      <c r="C45" s="30"/>
      <c r="D45" s="34"/>
      <c r="E45" s="1"/>
      <c r="F45" s="1"/>
      <c r="G45" s="1"/>
      <c r="H45" s="1"/>
      <c r="I45" s="1"/>
      <c r="J45" s="6"/>
    </row>
    <row r="46" spans="2:10" ht="12.75">
      <c r="B46" s="87"/>
      <c r="C46" s="2"/>
      <c r="D46" s="20"/>
      <c r="E46" s="1"/>
      <c r="F46" s="1"/>
      <c r="G46" s="2"/>
      <c r="H46" s="2"/>
      <c r="I46" s="2"/>
      <c r="J46" s="11"/>
    </row>
    <row r="47" spans="2:10" ht="13.5" thickBot="1">
      <c r="B47" s="104" t="s">
        <v>17</v>
      </c>
      <c r="C47" s="105"/>
      <c r="D47" s="44" t="s">
        <v>12</v>
      </c>
      <c r="E47" s="1"/>
      <c r="F47" s="1"/>
      <c r="G47" s="106" t="s">
        <v>27</v>
      </c>
      <c r="H47" s="106"/>
      <c r="I47" s="106"/>
      <c r="J47" s="45" t="s">
        <v>12</v>
      </c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78" t="s">
        <v>55</v>
      </c>
      <c r="C49" s="79"/>
      <c r="D49" s="79"/>
      <c r="E49" s="79"/>
      <c r="F49" s="79"/>
      <c r="G49" s="79"/>
      <c r="H49" s="79"/>
      <c r="I49" s="79"/>
      <c r="J49" s="80"/>
    </row>
    <row r="50" spans="2:10" ht="12.75">
      <c r="B50" s="81" t="s">
        <v>49</v>
      </c>
      <c r="C50" s="72"/>
      <c r="D50" s="72"/>
      <c r="E50" s="72"/>
      <c r="F50" s="72"/>
      <c r="G50" s="72"/>
      <c r="H50" s="72"/>
      <c r="I50" s="72"/>
      <c r="J50" s="73"/>
    </row>
    <row r="51" spans="2:10" ht="12.75">
      <c r="B51" s="81" t="s">
        <v>54</v>
      </c>
      <c r="C51" s="72"/>
      <c r="D51" s="72"/>
      <c r="E51" s="72"/>
      <c r="F51" s="72"/>
      <c r="G51" s="72"/>
      <c r="H51" s="72"/>
      <c r="I51" s="72"/>
      <c r="J51" s="73"/>
    </row>
    <row r="52" spans="2:10" ht="12.75">
      <c r="B52" s="81"/>
      <c r="C52" s="72"/>
      <c r="D52" s="72"/>
      <c r="E52" s="72"/>
      <c r="F52" s="72"/>
      <c r="G52" s="72"/>
      <c r="H52" s="72"/>
      <c r="I52" s="72"/>
      <c r="J52" s="73"/>
    </row>
    <row r="53" spans="2:10" ht="12.75">
      <c r="B53" s="107" t="s">
        <v>50</v>
      </c>
      <c r="C53" s="108"/>
      <c r="D53" s="108"/>
      <c r="E53" s="108"/>
      <c r="F53" s="108"/>
      <c r="G53" s="108"/>
      <c r="H53" s="108"/>
      <c r="I53" s="108"/>
      <c r="J53" s="109"/>
    </row>
    <row r="54" spans="2:10" ht="13.5" thickBot="1">
      <c r="B54" s="12"/>
      <c r="C54" s="13"/>
      <c r="D54" s="13"/>
      <c r="E54" s="24"/>
      <c r="F54" s="24"/>
      <c r="G54" s="24"/>
      <c r="H54" s="24"/>
      <c r="I54" s="24"/>
      <c r="J54" s="25"/>
    </row>
    <row r="55" ht="13.5" thickTop="1"/>
  </sheetData>
  <sheetProtection/>
  <mergeCells count="7">
    <mergeCell ref="B47:C47"/>
    <mergeCell ref="G47:I47"/>
    <mergeCell ref="B53:J53"/>
    <mergeCell ref="B1:J1"/>
    <mergeCell ref="B2:J2"/>
    <mergeCell ref="C5:E5"/>
    <mergeCell ref="C7:E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view="pageBreakPreview" zoomScaleSheetLayoutView="100" zoomScalePageLayoutView="0" workbookViewId="0" topLeftCell="A1">
      <selection activeCell="C7" sqref="C7:E7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58</v>
      </c>
      <c r="D5" s="116"/>
      <c r="E5" s="116"/>
      <c r="F5" s="10"/>
      <c r="G5" s="10"/>
      <c r="H5" s="10"/>
      <c r="I5" s="29" t="s">
        <v>18</v>
      </c>
      <c r="J5" s="46">
        <v>39026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59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30</v>
      </c>
      <c r="D15" s="29"/>
      <c r="E15" s="55">
        <v>75</v>
      </c>
      <c r="F15" s="29"/>
      <c r="G15" s="41">
        <v>500</v>
      </c>
      <c r="H15" s="29"/>
      <c r="I15" s="62">
        <f aca="true" t="shared" si="0" ref="I15:I44">E15*G15</f>
        <v>37500</v>
      </c>
      <c r="J15" s="39"/>
      <c r="N15" s="1"/>
    </row>
    <row r="16" spans="2:10" ht="12.75">
      <c r="B16" s="38"/>
      <c r="C16" s="40"/>
      <c r="D16" s="29"/>
      <c r="E16" s="55">
        <v>70</v>
      </c>
      <c r="F16" s="29"/>
      <c r="G16" s="52">
        <v>300</v>
      </c>
      <c r="H16" s="29"/>
      <c r="I16" s="62">
        <f t="shared" si="0"/>
        <v>21000</v>
      </c>
      <c r="J16" s="39"/>
    </row>
    <row r="17" spans="2:10" ht="12.75">
      <c r="B17" s="38"/>
      <c r="C17" s="40"/>
      <c r="D17" s="29"/>
      <c r="E17" s="55">
        <v>86</v>
      </c>
      <c r="F17" s="29"/>
      <c r="G17" s="52">
        <v>200</v>
      </c>
      <c r="H17" s="29"/>
      <c r="I17" s="62">
        <f t="shared" si="0"/>
        <v>17200</v>
      </c>
      <c r="J17" s="39"/>
    </row>
    <row r="18" spans="2:10" ht="12.75">
      <c r="B18" s="38"/>
      <c r="C18" s="40"/>
      <c r="D18" s="29"/>
      <c r="E18" s="55">
        <v>251</v>
      </c>
      <c r="F18" s="29"/>
      <c r="G18" s="52">
        <v>100</v>
      </c>
      <c r="H18" s="29"/>
      <c r="I18" s="62">
        <v>25100</v>
      </c>
      <c r="J18" s="39"/>
    </row>
    <row r="19" spans="2:10" ht="12.75">
      <c r="B19" s="38"/>
      <c r="C19" s="40"/>
      <c r="D19" s="29"/>
      <c r="E19" s="55">
        <v>395</v>
      </c>
      <c r="F19" s="29"/>
      <c r="G19" s="52">
        <v>50</v>
      </c>
      <c r="H19" s="29"/>
      <c r="I19" s="62">
        <v>19750</v>
      </c>
      <c r="J19" s="39"/>
    </row>
    <row r="20" spans="2:10" ht="12.75">
      <c r="B20" s="38"/>
      <c r="C20" s="40"/>
      <c r="D20" s="29"/>
      <c r="E20" s="55">
        <v>111</v>
      </c>
      <c r="F20" s="29"/>
      <c r="G20" s="52">
        <v>35</v>
      </c>
      <c r="H20" s="29"/>
      <c r="I20" s="62">
        <v>3885</v>
      </c>
      <c r="J20" s="39"/>
    </row>
    <row r="21" spans="2:10" ht="12.75">
      <c r="B21" s="38"/>
      <c r="C21" s="57" t="s">
        <v>33</v>
      </c>
      <c r="D21" s="29"/>
      <c r="E21" s="55">
        <v>14</v>
      </c>
      <c r="F21" s="29"/>
      <c r="G21" s="52">
        <v>250</v>
      </c>
      <c r="H21" s="29"/>
      <c r="I21" s="62">
        <f t="shared" si="0"/>
        <v>3500</v>
      </c>
      <c r="J21" s="39"/>
    </row>
    <row r="22" spans="2:10" ht="12.75">
      <c r="B22" s="38"/>
      <c r="C22" s="57"/>
      <c r="D22" s="29"/>
      <c r="E22" s="55">
        <v>10</v>
      </c>
      <c r="F22" s="29"/>
      <c r="G22" s="52">
        <v>150</v>
      </c>
      <c r="H22" s="29"/>
      <c r="I22" s="62">
        <v>1500</v>
      </c>
      <c r="J22" s="39"/>
    </row>
    <row r="23" spans="2:10" ht="12.75">
      <c r="B23" s="38"/>
      <c r="C23" s="57"/>
      <c r="D23" s="29"/>
      <c r="E23" s="55">
        <v>27</v>
      </c>
      <c r="F23" s="29"/>
      <c r="G23" s="52">
        <v>100</v>
      </c>
      <c r="H23" s="29"/>
      <c r="I23" s="62">
        <v>2700</v>
      </c>
      <c r="J23" s="39"/>
    </row>
    <row r="24" spans="2:10" ht="12.75">
      <c r="B24" s="38"/>
      <c r="C24" s="57"/>
      <c r="D24" s="29"/>
      <c r="E24" s="55">
        <v>48</v>
      </c>
      <c r="F24" s="29"/>
      <c r="G24" s="52">
        <v>50</v>
      </c>
      <c r="H24" s="29"/>
      <c r="I24" s="62">
        <v>2400</v>
      </c>
      <c r="J24" s="39"/>
    </row>
    <row r="25" spans="2:10" ht="12.75">
      <c r="B25" s="38"/>
      <c r="C25" s="57"/>
      <c r="D25" s="29"/>
      <c r="E25" s="55">
        <v>72</v>
      </c>
      <c r="F25" s="29"/>
      <c r="G25" s="52">
        <v>25</v>
      </c>
      <c r="H25" s="29"/>
      <c r="I25" s="62">
        <v>1800</v>
      </c>
      <c r="J25" s="39"/>
    </row>
    <row r="26" spans="2:10" ht="12.75">
      <c r="B26" s="38"/>
      <c r="C26" s="57"/>
      <c r="D26" s="29"/>
      <c r="E26" s="55">
        <v>38</v>
      </c>
      <c r="F26" s="29"/>
      <c r="G26" s="53">
        <v>17</v>
      </c>
      <c r="H26" s="29"/>
      <c r="I26" s="62">
        <f t="shared" si="0"/>
        <v>646</v>
      </c>
      <c r="J26" s="39"/>
    </row>
    <row r="27" spans="2:10" ht="12.75">
      <c r="B27" s="38"/>
      <c r="C27" s="57" t="s">
        <v>34</v>
      </c>
      <c r="D27" s="29"/>
      <c r="E27" s="55">
        <v>5</v>
      </c>
      <c r="F27" s="29"/>
      <c r="G27" s="53">
        <v>180</v>
      </c>
      <c r="H27" s="29"/>
      <c r="I27" s="62">
        <f t="shared" si="0"/>
        <v>900</v>
      </c>
      <c r="J27" s="39"/>
    </row>
    <row r="28" spans="2:10" ht="12.75">
      <c r="B28" s="38"/>
      <c r="C28" s="57"/>
      <c r="D28" s="29"/>
      <c r="E28" s="55">
        <v>4</v>
      </c>
      <c r="F28" s="29"/>
      <c r="G28" s="53">
        <v>80</v>
      </c>
      <c r="H28" s="29"/>
      <c r="I28" s="62">
        <f t="shared" si="0"/>
        <v>320</v>
      </c>
      <c r="J28" s="39"/>
    </row>
    <row r="29" spans="2:10" ht="12.75">
      <c r="B29" s="38"/>
      <c r="C29" s="57"/>
      <c r="D29" s="29"/>
      <c r="E29" s="55">
        <v>10</v>
      </c>
      <c r="F29" s="29"/>
      <c r="G29" s="53">
        <v>40</v>
      </c>
      <c r="H29" s="29"/>
      <c r="I29" s="62">
        <f t="shared" si="0"/>
        <v>400</v>
      </c>
      <c r="J29" s="39"/>
    </row>
    <row r="30" spans="2:10" ht="12.75">
      <c r="B30" s="38"/>
      <c r="C30" s="57"/>
      <c r="D30" s="29"/>
      <c r="E30" s="55">
        <v>4</v>
      </c>
      <c r="F30" s="29"/>
      <c r="G30" s="53">
        <v>28</v>
      </c>
      <c r="H30" s="29"/>
      <c r="I30" s="62">
        <f t="shared" si="0"/>
        <v>112</v>
      </c>
      <c r="J30" s="39"/>
    </row>
    <row r="31" spans="2:10" ht="12.75">
      <c r="B31" s="38"/>
      <c r="C31" s="57" t="s">
        <v>35</v>
      </c>
      <c r="D31" s="29"/>
      <c r="E31" s="55">
        <v>66</v>
      </c>
      <c r="F31" s="29"/>
      <c r="G31" s="53">
        <v>400</v>
      </c>
      <c r="H31" s="29"/>
      <c r="I31" s="62">
        <f t="shared" si="0"/>
        <v>26400</v>
      </c>
      <c r="J31" s="39"/>
    </row>
    <row r="32" spans="2:10" ht="12.75">
      <c r="B32" s="38"/>
      <c r="C32" s="57"/>
      <c r="D32" s="29"/>
      <c r="E32" s="55">
        <v>8</v>
      </c>
      <c r="F32" s="29"/>
      <c r="G32" s="53">
        <v>240</v>
      </c>
      <c r="H32" s="29"/>
      <c r="I32" s="62">
        <f t="shared" si="0"/>
        <v>1920</v>
      </c>
      <c r="J32" s="39"/>
    </row>
    <row r="33" spans="2:10" ht="12.75">
      <c r="B33" s="38"/>
      <c r="C33" s="57"/>
      <c r="D33" s="29"/>
      <c r="E33" s="55">
        <v>4</v>
      </c>
      <c r="F33" s="29"/>
      <c r="G33" s="53">
        <v>160</v>
      </c>
      <c r="H33" s="29"/>
      <c r="I33" s="62">
        <f t="shared" si="0"/>
        <v>640</v>
      </c>
      <c r="J33" s="39"/>
    </row>
    <row r="34" spans="2:10" ht="12.75">
      <c r="B34" s="38"/>
      <c r="C34" s="57"/>
      <c r="D34" s="29"/>
      <c r="E34" s="55">
        <v>115</v>
      </c>
      <c r="F34" s="29"/>
      <c r="G34" s="53">
        <v>80</v>
      </c>
      <c r="H34" s="29"/>
      <c r="I34" s="62">
        <f t="shared" si="0"/>
        <v>9200</v>
      </c>
      <c r="J34" s="39"/>
    </row>
    <row r="35" spans="2:10" ht="12.75">
      <c r="B35" s="38"/>
      <c r="C35" s="57" t="s">
        <v>36</v>
      </c>
      <c r="D35" s="29"/>
      <c r="E35" s="55">
        <v>5</v>
      </c>
      <c r="F35" s="29"/>
      <c r="G35" s="53">
        <v>180</v>
      </c>
      <c r="H35" s="29"/>
      <c r="I35" s="62">
        <f t="shared" si="0"/>
        <v>900</v>
      </c>
      <c r="J35" s="39"/>
    </row>
    <row r="36" spans="2:10" ht="12.75">
      <c r="B36" s="38"/>
      <c r="C36" s="57"/>
      <c r="D36" s="29"/>
      <c r="E36" s="55">
        <v>45</v>
      </c>
      <c r="F36" s="29"/>
      <c r="G36" s="53">
        <v>80</v>
      </c>
      <c r="H36" s="29"/>
      <c r="I36" s="62">
        <f t="shared" si="0"/>
        <v>3600</v>
      </c>
      <c r="J36" s="39"/>
    </row>
    <row r="37" spans="2:10" ht="12.75">
      <c r="B37" s="38"/>
      <c r="C37" s="57"/>
      <c r="D37" s="29"/>
      <c r="E37" s="55">
        <v>53</v>
      </c>
      <c r="F37" s="29"/>
      <c r="G37" s="53">
        <v>40</v>
      </c>
      <c r="H37" s="29"/>
      <c r="I37" s="62">
        <f t="shared" si="0"/>
        <v>2120</v>
      </c>
      <c r="J37" s="39"/>
    </row>
    <row r="38" spans="2:10" ht="12.75">
      <c r="B38" s="38"/>
      <c r="C38" s="57"/>
      <c r="D38" s="29"/>
      <c r="E38" s="55">
        <v>9</v>
      </c>
      <c r="F38" s="29"/>
      <c r="G38" s="53">
        <v>28</v>
      </c>
      <c r="H38" s="29"/>
      <c r="I38" s="62">
        <f t="shared" si="0"/>
        <v>252</v>
      </c>
      <c r="J38" s="39"/>
    </row>
    <row r="39" spans="2:10" ht="12.75">
      <c r="B39" s="38"/>
      <c r="C39" s="57" t="s">
        <v>37</v>
      </c>
      <c r="D39" s="29"/>
      <c r="E39" s="55">
        <v>20</v>
      </c>
      <c r="F39" s="29"/>
      <c r="G39" s="53">
        <v>500</v>
      </c>
      <c r="H39" s="29"/>
      <c r="I39" s="62">
        <f t="shared" si="0"/>
        <v>10000</v>
      </c>
      <c r="J39" s="39"/>
    </row>
    <row r="40" spans="2:10" ht="12.75">
      <c r="B40" s="38"/>
      <c r="C40" s="57"/>
      <c r="D40" s="29"/>
      <c r="E40" s="55">
        <v>8</v>
      </c>
      <c r="F40" s="29"/>
      <c r="G40" s="53">
        <v>200</v>
      </c>
      <c r="H40" s="29"/>
      <c r="I40" s="62">
        <f t="shared" si="0"/>
        <v>1600</v>
      </c>
      <c r="J40" s="39"/>
    </row>
    <row r="41" spans="2:10" ht="12.75">
      <c r="B41" s="38"/>
      <c r="C41" s="57" t="s">
        <v>38</v>
      </c>
      <c r="D41" s="29"/>
      <c r="E41" s="55">
        <v>2</v>
      </c>
      <c r="F41" s="29"/>
      <c r="G41" s="53">
        <v>180</v>
      </c>
      <c r="H41" s="29"/>
      <c r="I41" s="62">
        <f t="shared" si="0"/>
        <v>360</v>
      </c>
      <c r="J41" s="39"/>
    </row>
    <row r="42" spans="2:10" ht="12.75">
      <c r="B42" s="38"/>
      <c r="C42" s="57"/>
      <c r="D42" s="29"/>
      <c r="E42" s="55">
        <v>2</v>
      </c>
      <c r="F42" s="29"/>
      <c r="G42" s="53">
        <v>80</v>
      </c>
      <c r="H42" s="29"/>
      <c r="I42" s="62">
        <f t="shared" si="0"/>
        <v>160</v>
      </c>
      <c r="J42" s="39"/>
    </row>
    <row r="43" spans="2:10" ht="12.75">
      <c r="B43" s="38"/>
      <c r="C43" s="57"/>
      <c r="D43" s="29"/>
      <c r="E43" s="55">
        <v>4</v>
      </c>
      <c r="F43" s="29"/>
      <c r="G43" s="53">
        <v>40</v>
      </c>
      <c r="H43" s="29"/>
      <c r="I43" s="62">
        <f t="shared" si="0"/>
        <v>160</v>
      </c>
      <c r="J43" s="39"/>
    </row>
    <row r="44" spans="2:10" ht="12.75">
      <c r="B44" s="38"/>
      <c r="C44" s="57" t="s">
        <v>28</v>
      </c>
      <c r="D44" s="29"/>
      <c r="E44" s="55">
        <v>11812</v>
      </c>
      <c r="F44" s="29"/>
      <c r="G44" s="53">
        <v>5</v>
      </c>
      <c r="H44" s="29"/>
      <c r="I44" s="62">
        <f t="shared" si="0"/>
        <v>59060</v>
      </c>
      <c r="J44" s="39"/>
    </row>
    <row r="45" spans="2:10" ht="12.75">
      <c r="B45" s="38"/>
      <c r="C45" s="57"/>
      <c r="D45" s="29"/>
      <c r="E45" s="55"/>
      <c r="F45" s="29"/>
      <c r="G45" s="54"/>
      <c r="H45" s="29"/>
      <c r="I45" s="62"/>
      <c r="J45" s="39"/>
    </row>
    <row r="46" spans="2:10" ht="12.75">
      <c r="B46" s="38"/>
      <c r="C46" s="57" t="s">
        <v>29</v>
      </c>
      <c r="D46" s="29"/>
      <c r="E46" s="55"/>
      <c r="F46" s="29"/>
      <c r="G46" s="54"/>
      <c r="H46" s="29"/>
      <c r="I46" s="61">
        <f>SUM(I15:I45)</f>
        <v>255085</v>
      </c>
      <c r="J46" s="39"/>
    </row>
    <row r="47" spans="2:10" ht="12.75">
      <c r="B47" s="38"/>
      <c r="C47" s="57"/>
      <c r="D47" s="29"/>
      <c r="E47" s="55"/>
      <c r="F47" s="29"/>
      <c r="G47" s="54"/>
      <c r="H47" s="29"/>
      <c r="I47" s="61"/>
      <c r="J47" s="39"/>
    </row>
    <row r="48" spans="2:10" ht="12.75">
      <c r="B48" s="38"/>
      <c r="C48" s="57" t="s">
        <v>28</v>
      </c>
      <c r="D48" s="29"/>
      <c r="E48" s="55">
        <v>75</v>
      </c>
      <c r="F48" s="29"/>
      <c r="G48" s="54">
        <v>500</v>
      </c>
      <c r="H48" s="29"/>
      <c r="I48" s="61">
        <v>37500</v>
      </c>
      <c r="J48" s="39"/>
    </row>
    <row r="49" spans="2:10" ht="12.75">
      <c r="B49" s="38"/>
      <c r="C49" s="57"/>
      <c r="D49" s="29"/>
      <c r="E49" s="55">
        <v>70</v>
      </c>
      <c r="F49" s="29"/>
      <c r="G49" s="54">
        <v>300</v>
      </c>
      <c r="H49" s="29"/>
      <c r="I49" s="61">
        <v>21000</v>
      </c>
      <c r="J49" s="39"/>
    </row>
    <row r="50" spans="2:10" ht="12.75">
      <c r="B50" s="38"/>
      <c r="C50" s="57"/>
      <c r="D50" s="29"/>
      <c r="E50" s="55">
        <v>86</v>
      </c>
      <c r="F50" s="29"/>
      <c r="G50" s="54">
        <v>200</v>
      </c>
      <c r="H50" s="29"/>
      <c r="I50" s="61">
        <v>17200</v>
      </c>
      <c r="J50" s="39"/>
    </row>
    <row r="51" spans="2:10" ht="12.75">
      <c r="B51" s="38"/>
      <c r="C51" s="57"/>
      <c r="D51" s="29"/>
      <c r="E51" s="55">
        <v>169</v>
      </c>
      <c r="F51" s="29"/>
      <c r="G51" s="54">
        <v>100</v>
      </c>
      <c r="H51" s="29"/>
      <c r="I51" s="61">
        <v>16900</v>
      </c>
      <c r="J51" s="39"/>
    </row>
    <row r="52" spans="2:10" ht="13.5" thickBot="1">
      <c r="B52" s="38"/>
      <c r="C52" s="65" t="s">
        <v>32</v>
      </c>
      <c r="D52" s="29"/>
      <c r="E52" s="63"/>
      <c r="F52" s="29"/>
      <c r="G52" s="64"/>
      <c r="H52" s="29"/>
      <c r="I52" s="66">
        <v>92600</v>
      </c>
      <c r="J52" s="39"/>
    </row>
    <row r="53" spans="2:10" ht="13.5" thickTop="1">
      <c r="B53" s="38"/>
      <c r="C53" s="57"/>
      <c r="D53" s="29"/>
      <c r="E53" s="55"/>
      <c r="F53" s="29"/>
      <c r="G53" s="54"/>
      <c r="H53" s="29"/>
      <c r="I53" s="71"/>
      <c r="J53" s="39"/>
    </row>
    <row r="54" spans="2:10" ht="12.75">
      <c r="B54" s="38"/>
      <c r="C54" s="57" t="s">
        <v>29</v>
      </c>
      <c r="D54" s="29"/>
      <c r="E54" s="55"/>
      <c r="F54" s="29"/>
      <c r="G54" s="54"/>
      <c r="H54" s="29"/>
      <c r="I54" s="52">
        <v>162485</v>
      </c>
      <c r="J54" s="39"/>
    </row>
    <row r="55" spans="2:10" ht="12.75">
      <c r="B55" s="38"/>
      <c r="C55" s="57"/>
      <c r="D55" s="29"/>
      <c r="E55" s="55"/>
      <c r="F55" s="29"/>
      <c r="G55" s="54"/>
      <c r="H55" s="29"/>
      <c r="I55" s="52"/>
      <c r="J55" s="39"/>
    </row>
    <row r="56" spans="2:10" ht="20.25" customHeight="1">
      <c r="B56" s="18" t="s">
        <v>25</v>
      </c>
      <c r="C56" s="1"/>
      <c r="D56" s="1"/>
      <c r="E56" s="7"/>
      <c r="F56" s="1"/>
      <c r="G56" s="1"/>
      <c r="H56" s="1"/>
      <c r="I56" s="1"/>
      <c r="J56" s="19"/>
    </row>
    <row r="57" spans="2:10" ht="12.75">
      <c r="B57" s="18"/>
      <c r="C57" s="1"/>
      <c r="D57" s="1"/>
      <c r="E57" s="7"/>
      <c r="F57" s="1"/>
      <c r="G57" s="1"/>
      <c r="H57" s="1"/>
      <c r="I57" s="1"/>
      <c r="J57" s="19"/>
    </row>
    <row r="58" spans="2:10" ht="12.75">
      <c r="B58" s="18"/>
      <c r="C58" s="1" t="s">
        <v>9</v>
      </c>
      <c r="D58" s="1"/>
      <c r="E58" s="7"/>
      <c r="F58" s="1"/>
      <c r="G58" s="67">
        <f>I54</f>
        <v>162485</v>
      </c>
      <c r="H58" s="9"/>
      <c r="I58" s="9"/>
      <c r="J58" s="19"/>
    </row>
    <row r="59" spans="2:10" ht="12.75">
      <c r="B59" s="18"/>
      <c r="C59" s="1" t="s">
        <v>19</v>
      </c>
      <c r="D59" s="1"/>
      <c r="E59" s="60">
        <v>0.081</v>
      </c>
      <c r="F59" s="50"/>
      <c r="G59" s="51">
        <f>G58*8.1%</f>
        <v>13161.285</v>
      </c>
      <c r="H59" s="9"/>
      <c r="I59" s="9"/>
      <c r="J59" s="19"/>
    </row>
    <row r="60" spans="2:10" ht="13.5" thickBot="1">
      <c r="B60" s="18"/>
      <c r="C60" s="1" t="s">
        <v>26</v>
      </c>
      <c r="D60" s="1"/>
      <c r="E60" s="1"/>
      <c r="F60" s="1"/>
      <c r="G60" s="59">
        <f>G58-G59</f>
        <v>149323.715</v>
      </c>
      <c r="H60" s="9"/>
      <c r="I60" s="9"/>
      <c r="J60" s="19"/>
    </row>
    <row r="61" spans="2:10" ht="13.5" thickTop="1">
      <c r="B61" s="18"/>
      <c r="C61" s="1"/>
      <c r="D61" s="1"/>
      <c r="E61" s="1"/>
      <c r="F61" s="1"/>
      <c r="G61" s="9"/>
      <c r="H61" s="9"/>
      <c r="I61" s="9"/>
      <c r="J61" s="19"/>
    </row>
    <row r="62" spans="2:10" ht="15.75" thickBot="1">
      <c r="B62" s="18"/>
      <c r="C62" s="1" t="s">
        <v>10</v>
      </c>
      <c r="D62" s="1"/>
      <c r="E62" s="1"/>
      <c r="F62" s="1"/>
      <c r="G62" s="49" t="s">
        <v>11</v>
      </c>
      <c r="H62" s="9"/>
      <c r="I62" s="42">
        <f>G60*4%</f>
        <v>5972.9486</v>
      </c>
      <c r="J62" s="19"/>
    </row>
    <row r="63" spans="2:10" ht="14.25" thickBot="1" thickTop="1">
      <c r="B63" s="21"/>
      <c r="C63" s="16"/>
      <c r="D63" s="15"/>
      <c r="E63" s="15"/>
      <c r="F63" s="15"/>
      <c r="G63" s="48"/>
      <c r="H63" s="48"/>
      <c r="I63" s="48"/>
      <c r="J63" s="22"/>
    </row>
    <row r="64" spans="2:10" ht="13.5" thickBot="1">
      <c r="B64" s="12"/>
      <c r="C64" s="13"/>
      <c r="D64" s="13"/>
      <c r="E64" s="13"/>
      <c r="F64" s="13"/>
      <c r="G64" s="13"/>
      <c r="H64" s="13"/>
      <c r="I64" s="13"/>
      <c r="J64" s="14"/>
    </row>
    <row r="65" spans="2:10" ht="22.5" customHeight="1" thickTop="1">
      <c r="B65" s="47" t="s">
        <v>21</v>
      </c>
      <c r="C65" s="10"/>
      <c r="D65" s="10"/>
      <c r="E65" s="10"/>
      <c r="F65" s="10"/>
      <c r="G65" s="10"/>
      <c r="H65" s="10"/>
      <c r="I65" s="10"/>
      <c r="J65" s="28"/>
    </row>
    <row r="66" spans="2:11" ht="12.75">
      <c r="B66" s="47" t="s">
        <v>22</v>
      </c>
      <c r="C66" s="10"/>
      <c r="D66" s="10"/>
      <c r="E66" s="10"/>
      <c r="F66" s="10"/>
      <c r="G66" s="10"/>
      <c r="H66" s="10"/>
      <c r="I66" s="10"/>
      <c r="J66" s="28"/>
      <c r="K66" s="17"/>
    </row>
    <row r="67" spans="2:11" ht="12.75">
      <c r="B67" s="47" t="s">
        <v>23</v>
      </c>
      <c r="C67" s="10"/>
      <c r="D67" s="10"/>
      <c r="E67" s="10"/>
      <c r="F67" s="10"/>
      <c r="G67" s="10"/>
      <c r="H67" s="10"/>
      <c r="I67" s="10"/>
      <c r="J67" s="28"/>
      <c r="K67" s="17"/>
    </row>
    <row r="68" spans="2:11" ht="13.5" thickBot="1">
      <c r="B68" s="5"/>
      <c r="C68" s="1"/>
      <c r="D68" s="1"/>
      <c r="E68" s="1"/>
      <c r="F68" s="1"/>
      <c r="G68" s="1"/>
      <c r="H68" s="1"/>
      <c r="I68" s="1"/>
      <c r="J68" s="6"/>
      <c r="K68" s="17"/>
    </row>
    <row r="69" spans="2:10" ht="12.75">
      <c r="B69" s="43" t="s">
        <v>20</v>
      </c>
      <c r="C69" s="30"/>
      <c r="D69" s="34"/>
      <c r="E69" s="1"/>
      <c r="F69" s="1"/>
      <c r="G69" s="1"/>
      <c r="H69" s="1"/>
      <c r="I69" s="1"/>
      <c r="J69" s="6"/>
    </row>
    <row r="70" spans="2:10" ht="24.75" customHeight="1">
      <c r="B70" s="23"/>
      <c r="C70" s="2"/>
      <c r="D70" s="20"/>
      <c r="E70" s="1"/>
      <c r="F70" s="1"/>
      <c r="G70" s="2"/>
      <c r="H70" s="2"/>
      <c r="I70" s="2"/>
      <c r="J70" s="11"/>
    </row>
    <row r="71" spans="2:10" ht="13.5" thickBot="1">
      <c r="B71" s="120" t="s">
        <v>17</v>
      </c>
      <c r="C71" s="105"/>
      <c r="D71" s="44" t="s">
        <v>12</v>
      </c>
      <c r="E71" s="1"/>
      <c r="F71" s="1"/>
      <c r="G71" s="106" t="s">
        <v>27</v>
      </c>
      <c r="H71" s="106"/>
      <c r="I71" s="106"/>
      <c r="J71" s="45" t="s">
        <v>12</v>
      </c>
    </row>
    <row r="72" spans="2:10" ht="12.75">
      <c r="B72" s="5"/>
      <c r="C72" s="1"/>
      <c r="D72" s="1"/>
      <c r="E72" s="1"/>
      <c r="F72" s="1"/>
      <c r="G72" s="1"/>
      <c r="H72" s="1"/>
      <c r="I72" s="1"/>
      <c r="J72" s="6"/>
    </row>
    <row r="73" spans="2:10" ht="12.75">
      <c r="B73" s="117" t="s">
        <v>13</v>
      </c>
      <c r="C73" s="118"/>
      <c r="D73" s="118"/>
      <c r="E73" s="118"/>
      <c r="F73" s="118"/>
      <c r="G73" s="118"/>
      <c r="H73" s="118"/>
      <c r="I73" s="118"/>
      <c r="J73" s="119"/>
    </row>
    <row r="74" spans="2:10" ht="12.75">
      <c r="B74" s="117" t="s">
        <v>14</v>
      </c>
      <c r="C74" s="118"/>
      <c r="D74" s="118"/>
      <c r="E74" s="118"/>
      <c r="F74" s="118"/>
      <c r="G74" s="118"/>
      <c r="H74" s="118"/>
      <c r="I74" s="118"/>
      <c r="J74" s="119"/>
    </row>
    <row r="75" spans="2:10" ht="13.5" thickBot="1">
      <c r="B75" s="12"/>
      <c r="C75" s="13"/>
      <c r="D75" s="13"/>
      <c r="E75" s="24"/>
      <c r="F75" s="24"/>
      <c r="G75" s="24"/>
      <c r="H75" s="24"/>
      <c r="I75" s="24"/>
      <c r="J75" s="25"/>
    </row>
    <row r="76" ht="13.5" thickTop="1"/>
  </sheetData>
  <sheetProtection/>
  <mergeCells count="8">
    <mergeCell ref="B73:J73"/>
    <mergeCell ref="B74:J74"/>
    <mergeCell ref="B1:J1"/>
    <mergeCell ref="B2:J2"/>
    <mergeCell ref="G71:I71"/>
    <mergeCell ref="B71:C7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1.7109375" style="0" customWidth="1"/>
    <col min="2" max="2" width="15.57421875" style="0" customWidth="1"/>
    <col min="3" max="3" width="11.28125" style="0" customWidth="1"/>
    <col min="4" max="4" width="6.7109375" style="0" customWidth="1"/>
    <col min="5" max="5" width="12.8515625" style="0" customWidth="1"/>
    <col min="6" max="6" width="3.57421875" style="0" customWidth="1"/>
    <col min="7" max="7" width="14.28125" style="0" customWidth="1"/>
    <col min="8" max="8" width="3.140625" style="0" customWidth="1"/>
    <col min="9" max="9" width="15.28125" style="0" customWidth="1"/>
    <col min="10" max="10" width="17.140625" style="0" customWidth="1"/>
  </cols>
  <sheetData>
    <row r="1" spans="2:10" ht="28.5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2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58</v>
      </c>
      <c r="D5" s="116"/>
      <c r="E5" s="116"/>
      <c r="F5" s="10"/>
      <c r="G5" s="10"/>
      <c r="H5" s="10"/>
      <c r="I5" s="29" t="s">
        <v>18</v>
      </c>
      <c r="J5" s="46">
        <v>39129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59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0" ht="12.75">
      <c r="B15" s="38"/>
      <c r="C15" s="56" t="s">
        <v>30</v>
      </c>
      <c r="D15" s="29"/>
      <c r="E15" s="55">
        <v>101</v>
      </c>
      <c r="F15" s="29"/>
      <c r="G15" s="41">
        <v>40</v>
      </c>
      <c r="H15" s="29"/>
      <c r="I15" s="62">
        <f>E15*G15</f>
        <v>4040</v>
      </c>
      <c r="J15" s="39"/>
    </row>
    <row r="16" spans="2:10" ht="12.75">
      <c r="B16" s="38"/>
      <c r="C16" s="40"/>
      <c r="D16" s="29"/>
      <c r="E16" s="55">
        <v>358</v>
      </c>
      <c r="F16" s="29"/>
      <c r="G16" s="52">
        <v>20</v>
      </c>
      <c r="H16" s="29"/>
      <c r="I16" s="62">
        <f>E16*G16</f>
        <v>7160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>
        <f>E17*G17</f>
        <v>0</v>
      </c>
      <c r="J17" s="39"/>
    </row>
    <row r="18" spans="2:10" ht="12.75">
      <c r="B18" s="38"/>
      <c r="C18" s="57" t="s">
        <v>28</v>
      </c>
      <c r="D18" s="29"/>
      <c r="E18" s="55">
        <v>317</v>
      </c>
      <c r="F18" s="29"/>
      <c r="G18" s="53">
        <v>5</v>
      </c>
      <c r="H18" s="29"/>
      <c r="I18" s="62">
        <f>E18*G18</f>
        <v>1585</v>
      </c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>
        <f>E19*G19</f>
        <v>0</v>
      </c>
      <c r="J19" s="39"/>
    </row>
    <row r="20" spans="2:10" ht="12.75">
      <c r="B20" s="38"/>
      <c r="C20" s="57" t="s">
        <v>29</v>
      </c>
      <c r="D20" s="29"/>
      <c r="E20" s="55"/>
      <c r="F20" s="29"/>
      <c r="G20" s="54"/>
      <c r="H20" s="29"/>
      <c r="I20" s="61">
        <f>SUM(I15:I19)</f>
        <v>12785</v>
      </c>
      <c r="J20" s="39"/>
    </row>
    <row r="21" spans="2:10" ht="12.75">
      <c r="B21" s="38"/>
      <c r="C21" s="57"/>
      <c r="D21" s="29"/>
      <c r="E21" s="55"/>
      <c r="F21" s="29"/>
      <c r="G21" s="54"/>
      <c r="H21" s="29"/>
      <c r="I21" s="61"/>
      <c r="J21" s="39"/>
    </row>
    <row r="22" spans="2:10" ht="12.75">
      <c r="B22" s="38"/>
      <c r="C22" s="57" t="s">
        <v>28</v>
      </c>
      <c r="D22" s="29"/>
      <c r="E22" s="55">
        <v>75</v>
      </c>
      <c r="F22" s="29"/>
      <c r="G22" s="54">
        <v>40</v>
      </c>
      <c r="H22" s="29"/>
      <c r="I22" s="61">
        <v>3000</v>
      </c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1"/>
      <c r="J23" s="39"/>
    </row>
    <row r="24" spans="2:10" ht="13.5" thickBot="1">
      <c r="B24" s="38"/>
      <c r="C24" s="65"/>
      <c r="D24" s="29"/>
      <c r="E24" s="63"/>
      <c r="F24" s="29"/>
      <c r="G24" s="64"/>
      <c r="H24" s="29"/>
      <c r="I24" s="66"/>
      <c r="J24" s="39"/>
    </row>
    <row r="25" spans="2:10" ht="13.5" thickTop="1">
      <c r="B25" s="38"/>
      <c r="C25" s="57" t="s">
        <v>29</v>
      </c>
      <c r="D25" s="29"/>
      <c r="E25" s="55"/>
      <c r="F25" s="29"/>
      <c r="G25" s="54"/>
      <c r="H25" s="29"/>
      <c r="I25" s="52">
        <v>9785</v>
      </c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5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52"/>
      <c r="J27" s="39"/>
    </row>
    <row r="28" spans="2:10" ht="12.75">
      <c r="B28" s="18" t="s">
        <v>25</v>
      </c>
      <c r="C28" s="1"/>
      <c r="D28" s="1"/>
      <c r="E28" s="7"/>
      <c r="F28" s="1"/>
      <c r="G28" s="1"/>
      <c r="H28" s="1"/>
      <c r="I28" s="1"/>
      <c r="J28" s="19"/>
    </row>
    <row r="29" spans="2:10" ht="12.75">
      <c r="B29" s="18"/>
      <c r="C29" s="1"/>
      <c r="D29" s="1"/>
      <c r="E29" s="7"/>
      <c r="F29" s="1"/>
      <c r="G29" s="1"/>
      <c r="H29" s="1"/>
      <c r="I29" s="1"/>
      <c r="J29" s="19"/>
    </row>
    <row r="30" spans="2:10" ht="12.75">
      <c r="B30" s="18"/>
      <c r="C30" s="1" t="s">
        <v>9</v>
      </c>
      <c r="D30" s="1"/>
      <c r="E30" s="7"/>
      <c r="F30" s="1"/>
      <c r="G30" s="68">
        <f>I25</f>
        <v>9785</v>
      </c>
      <c r="H30" s="9"/>
      <c r="I30" s="9"/>
      <c r="J30" s="19"/>
    </row>
    <row r="31" spans="2:10" ht="12.75">
      <c r="B31" s="18"/>
      <c r="C31" s="1" t="s">
        <v>19</v>
      </c>
      <c r="D31" s="1"/>
      <c r="E31" s="60">
        <v>0.081</v>
      </c>
      <c r="F31" s="69"/>
      <c r="G31" s="70">
        <f>G30*8.1%</f>
        <v>792.585</v>
      </c>
      <c r="H31" s="9"/>
      <c r="I31" s="9"/>
      <c r="J31" s="19"/>
    </row>
    <row r="32" spans="2:10" ht="13.5" thickBot="1">
      <c r="B32" s="18"/>
      <c r="C32" s="1" t="s">
        <v>26</v>
      </c>
      <c r="D32" s="1"/>
      <c r="E32" s="1"/>
      <c r="F32" s="1"/>
      <c r="G32" s="59">
        <f>G30-G31</f>
        <v>8992.415</v>
      </c>
      <c r="H32" s="9"/>
      <c r="I32" s="9"/>
      <c r="J32" s="19"/>
    </row>
    <row r="33" spans="2:10" ht="13.5" thickTop="1">
      <c r="B33" s="18"/>
      <c r="C33" s="1"/>
      <c r="D33" s="1"/>
      <c r="E33" s="1"/>
      <c r="F33" s="1"/>
      <c r="G33" s="9"/>
      <c r="H33" s="9"/>
      <c r="I33" s="9"/>
      <c r="J33" s="19"/>
    </row>
    <row r="34" spans="2:10" ht="15.75" thickBot="1">
      <c r="B34" s="18"/>
      <c r="C34" s="1" t="s">
        <v>10</v>
      </c>
      <c r="D34" s="1"/>
      <c r="E34" s="1"/>
      <c r="F34" s="1"/>
      <c r="G34" s="49" t="s">
        <v>11</v>
      </c>
      <c r="H34" s="9"/>
      <c r="I34" s="42">
        <f>G32*4%</f>
        <v>359.69660000000005</v>
      </c>
      <c r="J34" s="19"/>
    </row>
    <row r="35" spans="2:10" ht="14.25" thickBot="1" thickTop="1">
      <c r="B35" s="21"/>
      <c r="C35" s="16"/>
      <c r="D35" s="15"/>
      <c r="E35" s="15"/>
      <c r="F35" s="15"/>
      <c r="G35" s="48"/>
      <c r="H35" s="48"/>
      <c r="I35" s="48"/>
      <c r="J35" s="22"/>
    </row>
    <row r="36" spans="2:10" ht="13.5" thickBot="1"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13.5" thickTop="1">
      <c r="B37" s="47" t="s">
        <v>21</v>
      </c>
      <c r="C37" s="10"/>
      <c r="D37" s="10"/>
      <c r="E37" s="10"/>
      <c r="F37" s="10"/>
      <c r="G37" s="10"/>
      <c r="H37" s="10"/>
      <c r="I37" s="10"/>
      <c r="J37" s="28"/>
    </row>
    <row r="38" spans="2:10" ht="12.75">
      <c r="B38" s="47" t="s">
        <v>22</v>
      </c>
      <c r="C38" s="10"/>
      <c r="D38" s="10"/>
      <c r="E38" s="10"/>
      <c r="F38" s="10"/>
      <c r="G38" s="10"/>
      <c r="H38" s="10"/>
      <c r="I38" s="10"/>
      <c r="J38" s="28"/>
    </row>
    <row r="39" spans="2:10" ht="12.75">
      <c r="B39" s="47" t="s">
        <v>23</v>
      </c>
      <c r="C39" s="10"/>
      <c r="D39" s="10"/>
      <c r="E39" s="10"/>
      <c r="F39" s="10"/>
      <c r="G39" s="10"/>
      <c r="H39" s="10"/>
      <c r="I39" s="10"/>
      <c r="J39" s="28"/>
    </row>
    <row r="40" spans="2:10" ht="13.5" thickBot="1">
      <c r="B40" s="5"/>
      <c r="C40" s="1"/>
      <c r="D40" s="1"/>
      <c r="E40" s="1"/>
      <c r="F40" s="1"/>
      <c r="G40" s="1"/>
      <c r="H40" s="1"/>
      <c r="I40" s="1"/>
      <c r="J40" s="6"/>
    </row>
    <row r="41" spans="2:10" ht="12.75">
      <c r="B41" s="43" t="s">
        <v>20</v>
      </c>
      <c r="C41" s="30"/>
      <c r="D41" s="34"/>
      <c r="E41" s="1"/>
      <c r="F41" s="1"/>
      <c r="G41" s="1"/>
      <c r="H41" s="1"/>
      <c r="I41" s="1"/>
      <c r="J41" s="6"/>
    </row>
    <row r="42" spans="2:10" ht="12.75">
      <c r="B42" s="23"/>
      <c r="C42" s="2"/>
      <c r="D42" s="20"/>
      <c r="E42" s="1"/>
      <c r="F42" s="1"/>
      <c r="G42" s="2"/>
      <c r="H42" s="2"/>
      <c r="I42" s="2"/>
      <c r="J42" s="11"/>
    </row>
    <row r="43" spans="2:10" ht="13.5" thickBot="1">
      <c r="B43" s="120" t="s">
        <v>17</v>
      </c>
      <c r="C43" s="105"/>
      <c r="D43" s="44" t="s">
        <v>12</v>
      </c>
      <c r="E43" s="1"/>
      <c r="F43" s="1"/>
      <c r="G43" s="106" t="s">
        <v>27</v>
      </c>
      <c r="H43" s="106"/>
      <c r="I43" s="106"/>
      <c r="J43" s="45" t="s">
        <v>12</v>
      </c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117" t="s">
        <v>13</v>
      </c>
      <c r="C45" s="118"/>
      <c r="D45" s="118"/>
      <c r="E45" s="118"/>
      <c r="F45" s="118"/>
      <c r="G45" s="118"/>
      <c r="H45" s="118"/>
      <c r="I45" s="118"/>
      <c r="J45" s="119"/>
    </row>
    <row r="46" spans="2:10" ht="12.75">
      <c r="B46" s="117" t="s">
        <v>14</v>
      </c>
      <c r="C46" s="118"/>
      <c r="D46" s="118"/>
      <c r="E46" s="118"/>
      <c r="F46" s="118"/>
      <c r="G46" s="118"/>
      <c r="H46" s="118"/>
      <c r="I46" s="118"/>
      <c r="J46" s="119"/>
    </row>
    <row r="47" spans="2:10" ht="13.5" thickBot="1">
      <c r="B47" s="12"/>
      <c r="C47" s="13"/>
      <c r="D47" s="13"/>
      <c r="E47" s="24"/>
      <c r="F47" s="24"/>
      <c r="G47" s="24"/>
      <c r="H47" s="24"/>
      <c r="I47" s="24"/>
      <c r="J47" s="25"/>
    </row>
    <row r="48" ht="13.5" thickTop="1"/>
  </sheetData>
  <sheetProtection/>
  <mergeCells count="8">
    <mergeCell ref="B45:J45"/>
    <mergeCell ref="B46:J46"/>
    <mergeCell ref="B1:J1"/>
    <mergeCell ref="B2:J2"/>
    <mergeCell ref="C5:E5"/>
    <mergeCell ref="C7:E7"/>
    <mergeCell ref="B43:C43"/>
    <mergeCell ref="G43:I4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10" t="s">
        <v>0</v>
      </c>
      <c r="C1" s="111"/>
      <c r="D1" s="111"/>
      <c r="E1" s="111"/>
      <c r="F1" s="111"/>
      <c r="G1" s="111"/>
      <c r="H1" s="111"/>
      <c r="I1" s="111"/>
      <c r="J1" s="112"/>
    </row>
    <row r="2" spans="2:10" ht="19.5" customHeight="1" thickBot="1">
      <c r="B2" s="113" t="s">
        <v>1</v>
      </c>
      <c r="C2" s="114"/>
      <c r="D2" s="114"/>
      <c r="E2" s="114"/>
      <c r="F2" s="114"/>
      <c r="G2" s="114"/>
      <c r="H2" s="114"/>
      <c r="I2" s="114"/>
      <c r="J2" s="115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6" t="s">
        <v>58</v>
      </c>
      <c r="D5" s="116"/>
      <c r="E5" s="116"/>
      <c r="F5" s="10"/>
      <c r="G5" s="10"/>
      <c r="H5" s="10"/>
      <c r="I5" s="29" t="s">
        <v>18</v>
      </c>
      <c r="J5" s="46">
        <v>38848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6" t="s">
        <v>59</v>
      </c>
      <c r="D7" s="116"/>
      <c r="E7" s="116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31</v>
      </c>
      <c r="D15" s="29"/>
      <c r="E15" s="55">
        <v>119</v>
      </c>
      <c r="F15" s="29"/>
      <c r="G15" s="41">
        <v>1050</v>
      </c>
      <c r="H15" s="29"/>
      <c r="I15" s="62">
        <f>E15*G15</f>
        <v>124950</v>
      </c>
      <c r="J15" s="39"/>
      <c r="N15" s="1"/>
    </row>
    <row r="16" spans="2:10" ht="12.75">
      <c r="B16" s="38"/>
      <c r="C16" s="40"/>
      <c r="D16" s="29"/>
      <c r="E16" s="55"/>
      <c r="F16" s="29"/>
      <c r="G16" s="52"/>
      <c r="H16" s="29"/>
      <c r="I16" s="62">
        <f>E16*G16</f>
        <v>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/>
      <c r="J17" s="39"/>
    </row>
    <row r="18" spans="2:10" ht="12.75">
      <c r="B18" s="38"/>
      <c r="C18" s="57"/>
      <c r="D18" s="29"/>
      <c r="E18" s="55"/>
      <c r="F18" s="29"/>
      <c r="G18" s="53"/>
      <c r="H18" s="29"/>
      <c r="I18" s="62"/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/>
      <c r="J19" s="39"/>
    </row>
    <row r="20" spans="2:10" ht="12.75">
      <c r="B20" s="38"/>
      <c r="C20" s="57"/>
      <c r="D20" s="29"/>
      <c r="E20" s="55"/>
      <c r="F20" s="29"/>
      <c r="G20" s="53"/>
      <c r="H20" s="29"/>
      <c r="I20" s="62"/>
      <c r="J20" s="39"/>
    </row>
    <row r="21" spans="2:10" ht="12.75">
      <c r="B21" s="38"/>
      <c r="C21" s="57"/>
      <c r="D21" s="29"/>
      <c r="E21" s="55"/>
      <c r="F21" s="29"/>
      <c r="G21" s="53"/>
      <c r="H21" s="29"/>
      <c r="I21" s="62"/>
      <c r="J21" s="39"/>
    </row>
    <row r="22" spans="2:10" ht="12.75">
      <c r="B22" s="38"/>
      <c r="C22" s="57"/>
      <c r="D22" s="29"/>
      <c r="E22" s="55"/>
      <c r="F22" s="29"/>
      <c r="G22" s="53"/>
      <c r="H22" s="29"/>
      <c r="I22" s="62"/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2"/>
      <c r="J23" s="39"/>
    </row>
    <row r="24" spans="2:10" ht="12.75">
      <c r="B24" s="38"/>
      <c r="C24" s="57"/>
      <c r="D24" s="29"/>
      <c r="E24" s="55"/>
      <c r="F24" s="29"/>
      <c r="G24" s="54"/>
      <c r="H24" s="29"/>
      <c r="I24" s="62"/>
      <c r="J24" s="39"/>
    </row>
    <row r="25" spans="2:10" ht="12.75">
      <c r="B25" s="38"/>
      <c r="C25" s="57"/>
      <c r="D25" s="29"/>
      <c r="E25" s="55"/>
      <c r="F25" s="29"/>
      <c r="G25" s="54"/>
      <c r="H25" s="29"/>
      <c r="I25" s="62"/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6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62"/>
      <c r="J27" s="39"/>
    </row>
    <row r="28" spans="2:10" ht="12.75">
      <c r="B28" s="38"/>
      <c r="C28" s="57"/>
      <c r="D28" s="29"/>
      <c r="E28" s="55"/>
      <c r="F28" s="29"/>
      <c r="G28" s="54"/>
      <c r="H28" s="29"/>
      <c r="I28" s="62"/>
      <c r="J28" s="39"/>
    </row>
    <row r="29" spans="2:10" ht="12.75">
      <c r="B29" s="38"/>
      <c r="C29" s="57" t="s">
        <v>29</v>
      </c>
      <c r="D29" s="29"/>
      <c r="E29" s="55"/>
      <c r="F29" s="29"/>
      <c r="G29" s="54"/>
      <c r="H29" s="29"/>
      <c r="I29" s="61">
        <f>SUM(I15:I28)</f>
        <v>124950</v>
      </c>
      <c r="J29" s="39"/>
    </row>
    <row r="30" spans="2:10" ht="12.75">
      <c r="B30" s="38"/>
      <c r="C30" s="57"/>
      <c r="D30" s="29"/>
      <c r="E30" s="55"/>
      <c r="F30" s="29"/>
      <c r="G30" s="54"/>
      <c r="H30" s="29"/>
      <c r="I30" s="61"/>
      <c r="J30" s="39"/>
    </row>
    <row r="31" spans="2:10" ht="12.75">
      <c r="B31" s="38"/>
      <c r="C31" s="57"/>
      <c r="D31" s="29"/>
      <c r="E31" s="55"/>
      <c r="F31" s="29"/>
      <c r="G31" s="54"/>
      <c r="H31" s="29"/>
      <c r="I31" s="61"/>
      <c r="J31" s="39"/>
    </row>
    <row r="32" spans="2:10" ht="13.5" thickBot="1">
      <c r="B32" s="38"/>
      <c r="C32" s="65" t="s">
        <v>28</v>
      </c>
      <c r="D32" s="29"/>
      <c r="E32" s="63"/>
      <c r="F32" s="29"/>
      <c r="G32" s="64"/>
      <c r="H32" s="29"/>
      <c r="I32" s="66"/>
      <c r="J32" s="39"/>
    </row>
    <row r="33" spans="2:10" ht="13.5" thickTop="1">
      <c r="B33" s="38"/>
      <c r="C33" s="57" t="s">
        <v>29</v>
      </c>
      <c r="D33" s="29"/>
      <c r="E33" s="55"/>
      <c r="F33" s="29"/>
      <c r="G33" s="54"/>
      <c r="H33" s="29"/>
      <c r="I33" s="52">
        <v>124950</v>
      </c>
      <c r="J33" s="39"/>
    </row>
    <row r="34" spans="2:10" ht="12.75">
      <c r="B34" s="38"/>
      <c r="C34" s="57"/>
      <c r="D34" s="29"/>
      <c r="E34" s="55"/>
      <c r="F34" s="29"/>
      <c r="G34" s="54"/>
      <c r="H34" s="29"/>
      <c r="I34" s="52"/>
      <c r="J34" s="39"/>
    </row>
    <row r="35" spans="2:10" ht="12.75">
      <c r="B35" s="38"/>
      <c r="C35" s="57"/>
      <c r="D35" s="29"/>
      <c r="E35" s="55"/>
      <c r="F35" s="29"/>
      <c r="G35" s="54"/>
      <c r="H35" s="29"/>
      <c r="I35" s="52"/>
      <c r="J35" s="39"/>
    </row>
    <row r="36" spans="2:10" ht="20.25" customHeight="1">
      <c r="B36" s="18" t="s">
        <v>25</v>
      </c>
      <c r="C36" s="1"/>
      <c r="D36" s="1"/>
      <c r="E36" s="7"/>
      <c r="F36" s="1"/>
      <c r="G36" s="1"/>
      <c r="H36" s="1"/>
      <c r="I36" s="1"/>
      <c r="J36" s="19"/>
    </row>
    <row r="37" spans="2:10" ht="12.75">
      <c r="B37" s="18"/>
      <c r="C37" s="1"/>
      <c r="D37" s="1"/>
      <c r="E37" s="7"/>
      <c r="F37" s="1"/>
      <c r="G37" s="1"/>
      <c r="H37" s="1"/>
      <c r="I37" s="1"/>
      <c r="J37" s="19"/>
    </row>
    <row r="38" spans="2:10" ht="12.75">
      <c r="B38" s="18"/>
      <c r="C38" s="1" t="s">
        <v>9</v>
      </c>
      <c r="D38" s="1"/>
      <c r="E38" s="7"/>
      <c r="F38" s="1"/>
      <c r="G38" s="68">
        <f>I33</f>
        <v>124950</v>
      </c>
      <c r="H38" s="9"/>
      <c r="I38" s="9"/>
      <c r="J38" s="19"/>
    </row>
    <row r="39" spans="2:10" ht="12.75">
      <c r="B39" s="18"/>
      <c r="C39" s="1" t="s">
        <v>19</v>
      </c>
      <c r="D39" s="1"/>
      <c r="E39" s="60">
        <v>0.081</v>
      </c>
      <c r="F39" s="69"/>
      <c r="G39" s="70">
        <f>G38*8.1%</f>
        <v>10120.95</v>
      </c>
      <c r="H39" s="9"/>
      <c r="I39" s="9"/>
      <c r="J39" s="19"/>
    </row>
    <row r="40" spans="2:10" ht="13.5" thickBot="1">
      <c r="B40" s="18"/>
      <c r="C40" s="1" t="s">
        <v>26</v>
      </c>
      <c r="D40" s="1"/>
      <c r="E40" s="1"/>
      <c r="F40" s="1"/>
      <c r="G40" s="59">
        <f>G38-G39</f>
        <v>114829.05</v>
      </c>
      <c r="H40" s="9"/>
      <c r="I40" s="9"/>
      <c r="J40" s="19"/>
    </row>
    <row r="41" spans="2:10" ht="13.5" thickTop="1">
      <c r="B41" s="18"/>
      <c r="C41" s="1"/>
      <c r="D41" s="1"/>
      <c r="E41" s="1"/>
      <c r="F41" s="1"/>
      <c r="G41" s="9"/>
      <c r="H41" s="9"/>
      <c r="I41" s="9"/>
      <c r="J41" s="19"/>
    </row>
    <row r="42" spans="2:10" ht="15.75" thickBot="1">
      <c r="B42" s="18"/>
      <c r="C42" s="1" t="s">
        <v>10</v>
      </c>
      <c r="D42" s="1"/>
      <c r="E42" s="1"/>
      <c r="F42" s="1"/>
      <c r="G42" s="49" t="s">
        <v>11</v>
      </c>
      <c r="H42" s="9"/>
      <c r="I42" s="42">
        <f>G40*4%</f>
        <v>4593.162</v>
      </c>
      <c r="J42" s="19"/>
    </row>
    <row r="43" spans="2:10" ht="14.25" thickBot="1" thickTop="1">
      <c r="B43" s="21"/>
      <c r="C43" s="16"/>
      <c r="D43" s="15"/>
      <c r="E43" s="15"/>
      <c r="F43" s="15"/>
      <c r="G43" s="48"/>
      <c r="H43" s="48"/>
      <c r="I43" s="48"/>
      <c r="J43" s="22"/>
    </row>
    <row r="44" spans="2:10" ht="13.5" thickBot="1">
      <c r="B44" s="12"/>
      <c r="C44" s="13"/>
      <c r="D44" s="13"/>
      <c r="E44" s="13"/>
      <c r="F44" s="13"/>
      <c r="G44" s="13"/>
      <c r="H44" s="13"/>
      <c r="I44" s="13"/>
      <c r="J44" s="14"/>
    </row>
    <row r="45" spans="2:10" ht="22.5" customHeight="1" thickTop="1">
      <c r="B45" s="47" t="s">
        <v>21</v>
      </c>
      <c r="C45" s="10"/>
      <c r="D45" s="10"/>
      <c r="E45" s="10"/>
      <c r="F45" s="10"/>
      <c r="G45" s="10"/>
      <c r="H45" s="10"/>
      <c r="I45" s="10"/>
      <c r="J45" s="28"/>
    </row>
    <row r="46" spans="2:11" ht="12.75">
      <c r="B46" s="47" t="s">
        <v>22</v>
      </c>
      <c r="C46" s="10"/>
      <c r="D46" s="10"/>
      <c r="E46" s="10"/>
      <c r="F46" s="10"/>
      <c r="G46" s="10"/>
      <c r="H46" s="10"/>
      <c r="I46" s="10"/>
      <c r="J46" s="28"/>
      <c r="K46" s="17"/>
    </row>
    <row r="47" spans="2:11" ht="12.75">
      <c r="B47" s="47" t="s">
        <v>23</v>
      </c>
      <c r="C47" s="10"/>
      <c r="D47" s="10"/>
      <c r="E47" s="10"/>
      <c r="F47" s="10"/>
      <c r="G47" s="10"/>
      <c r="H47" s="10"/>
      <c r="I47" s="10"/>
      <c r="J47" s="28"/>
      <c r="K47" s="17"/>
    </row>
    <row r="48" spans="2:11" ht="13.5" thickBot="1">
      <c r="B48" s="5"/>
      <c r="C48" s="1"/>
      <c r="D48" s="1"/>
      <c r="E48" s="1"/>
      <c r="F48" s="1"/>
      <c r="G48" s="1"/>
      <c r="H48" s="1"/>
      <c r="I48" s="1"/>
      <c r="J48" s="6"/>
      <c r="K48" s="17"/>
    </row>
    <row r="49" spans="2:10" ht="12.75">
      <c r="B49" s="43" t="s">
        <v>20</v>
      </c>
      <c r="C49" s="30"/>
      <c r="D49" s="34"/>
      <c r="E49" s="1"/>
      <c r="F49" s="1"/>
      <c r="G49" s="1"/>
      <c r="H49" s="1"/>
      <c r="I49" s="1"/>
      <c r="J49" s="6"/>
    </row>
    <row r="50" spans="2:10" ht="24.75" customHeight="1">
      <c r="B50" s="23"/>
      <c r="C50" s="2"/>
      <c r="D50" s="20"/>
      <c r="E50" s="1"/>
      <c r="F50" s="1"/>
      <c r="G50" s="2"/>
      <c r="H50" s="2"/>
      <c r="I50" s="2"/>
      <c r="J50" s="11"/>
    </row>
    <row r="51" spans="2:10" ht="13.5" thickBot="1">
      <c r="B51" s="120" t="s">
        <v>17</v>
      </c>
      <c r="C51" s="105"/>
      <c r="D51" s="44" t="s">
        <v>12</v>
      </c>
      <c r="E51" s="1"/>
      <c r="F51" s="1"/>
      <c r="G51" s="106" t="s">
        <v>27</v>
      </c>
      <c r="H51" s="106"/>
      <c r="I51" s="106"/>
      <c r="J51" s="45" t="s">
        <v>12</v>
      </c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117" t="s">
        <v>13</v>
      </c>
      <c r="C53" s="118"/>
      <c r="D53" s="118"/>
      <c r="E53" s="118"/>
      <c r="F53" s="118"/>
      <c r="G53" s="118"/>
      <c r="H53" s="118"/>
      <c r="I53" s="118"/>
      <c r="J53" s="119"/>
    </row>
    <row r="54" spans="2:10" ht="12.75">
      <c r="B54" s="117" t="s">
        <v>14</v>
      </c>
      <c r="C54" s="118"/>
      <c r="D54" s="118"/>
      <c r="E54" s="118"/>
      <c r="F54" s="118"/>
      <c r="G54" s="118"/>
      <c r="H54" s="118"/>
      <c r="I54" s="118"/>
      <c r="J54" s="119"/>
    </row>
    <row r="55" spans="2:10" ht="13.5" thickBot="1">
      <c r="B55" s="12"/>
      <c r="C55" s="13"/>
      <c r="D55" s="13"/>
      <c r="E55" s="24"/>
      <c r="F55" s="24"/>
      <c r="G55" s="24"/>
      <c r="H55" s="24"/>
      <c r="I55" s="24"/>
      <c r="J55" s="25"/>
    </row>
    <row r="56" ht="13.5" thickTop="1"/>
  </sheetData>
  <sheetProtection/>
  <mergeCells count="8">
    <mergeCell ref="B53:J53"/>
    <mergeCell ref="B54:J54"/>
    <mergeCell ref="B1:J1"/>
    <mergeCell ref="B2:J2"/>
    <mergeCell ref="G51:I51"/>
    <mergeCell ref="B51:C5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phoback</dc:creator>
  <cp:keywords/>
  <dc:description/>
  <cp:lastModifiedBy>Francisco Meneses Jr.</cp:lastModifiedBy>
  <cp:lastPrinted>2011-11-30T19:11:40Z</cp:lastPrinted>
  <dcterms:created xsi:type="dcterms:W3CDTF">2001-07-26T16:48:31Z</dcterms:created>
  <dcterms:modified xsi:type="dcterms:W3CDTF">2020-01-17T16:03:13Z</dcterms:modified>
  <cp:category/>
  <cp:version/>
  <cp:contentType/>
  <cp:contentStatus/>
</cp:coreProperties>
</file>